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65" windowWidth="15120" windowHeight="7950" tabRatio="869"/>
  </bookViews>
  <sheets>
    <sheet name="2022" sheetId="11" r:id="rId1"/>
  </sheets>
  <definedNames>
    <definedName name="_xlnm._FilterDatabase" localSheetId="0" hidden="1">'2022'!$A$23:$L$45</definedName>
    <definedName name="_xlnm.Print_Area" localSheetId="0">'2022'!$A$1:$L$57</definedName>
  </definedNames>
  <calcPr calcId="125725"/>
</workbook>
</file>

<file path=xl/calcChain.xml><?xml version="1.0" encoding="utf-8"?>
<calcChain xmlns="http://schemas.openxmlformats.org/spreadsheetml/2006/main">
  <c r="H28" i="11"/>
  <c r="K28"/>
  <c r="I28"/>
  <c r="F28"/>
  <c r="F29"/>
  <c r="H29"/>
  <c r="L44"/>
  <c r="K44" s="1"/>
  <c r="J44"/>
  <c r="I44" s="1"/>
  <c r="H54"/>
  <c r="E54"/>
  <c r="F54" s="1"/>
  <c r="H53"/>
  <c r="K45"/>
  <c r="I45"/>
  <c r="H45"/>
  <c r="F45"/>
  <c r="G44"/>
  <c r="H44" s="1"/>
  <c r="E44"/>
  <c r="F44" s="1"/>
  <c r="B44"/>
  <c r="K43"/>
  <c r="I43"/>
  <c r="H43"/>
  <c r="F43"/>
  <c r="L42"/>
  <c r="J42"/>
  <c r="K41"/>
  <c r="I41"/>
  <c r="H41"/>
  <c r="F41"/>
  <c r="L40"/>
  <c r="J40"/>
  <c r="K39"/>
  <c r="I39"/>
  <c r="H39"/>
  <c r="F39"/>
  <c r="L38"/>
  <c r="K38" s="1"/>
  <c r="J38"/>
  <c r="I38" s="1"/>
  <c r="G38"/>
  <c r="H38" s="1"/>
  <c r="F38"/>
  <c r="E38"/>
  <c r="K37"/>
  <c r="I37"/>
  <c r="H37"/>
  <c r="F37"/>
  <c r="L36"/>
  <c r="K36"/>
  <c r="J36"/>
  <c r="I36" s="1"/>
  <c r="G36"/>
  <c r="G42" s="1"/>
  <c r="E36"/>
  <c r="E42" s="1"/>
  <c r="B36"/>
  <c r="K34"/>
  <c r="I34"/>
  <c r="G34"/>
  <c r="H34" s="1"/>
  <c r="E34"/>
  <c r="F34" s="1"/>
  <c r="L33"/>
  <c r="J33"/>
  <c r="K32"/>
  <c r="I32"/>
  <c r="H32"/>
  <c r="F32"/>
  <c r="L31"/>
  <c r="J31"/>
  <c r="G31"/>
  <c r="G33" s="1"/>
  <c r="H33" s="1"/>
  <c r="E31"/>
  <c r="F31" s="1"/>
  <c r="B31"/>
  <c r="K29"/>
  <c r="I29"/>
  <c r="L27"/>
  <c r="J27"/>
  <c r="G27"/>
  <c r="H27" s="1"/>
  <c r="E27"/>
  <c r="F27" s="1"/>
  <c r="B27"/>
  <c r="I19"/>
  <c r="G19"/>
  <c r="F19"/>
  <c r="D19"/>
  <c r="I18"/>
  <c r="G18"/>
  <c r="F18"/>
  <c r="D18"/>
  <c r="F16"/>
  <c r="D16"/>
  <c r="F15"/>
  <c r="D15"/>
  <c r="I14"/>
  <c r="G14"/>
  <c r="I13"/>
  <c r="K42" s="1"/>
  <c r="G13"/>
  <c r="I42" s="1"/>
  <c r="I12"/>
  <c r="G12"/>
  <c r="F12"/>
  <c r="D12"/>
  <c r="I10"/>
  <c r="K33" s="1"/>
  <c r="G10"/>
  <c r="I33" s="1"/>
  <c r="F10"/>
  <c r="D10"/>
  <c r="I9"/>
  <c r="K31" s="1"/>
  <c r="G9"/>
  <c r="I31" s="1"/>
  <c r="F9"/>
  <c r="D9"/>
  <c r="I7"/>
  <c r="K27" s="1"/>
  <c r="G7"/>
  <c r="I27" s="1"/>
  <c r="F7"/>
  <c r="D7"/>
  <c r="H31" l="1"/>
  <c r="F36"/>
  <c r="F42" s="1"/>
  <c r="E40"/>
  <c r="I40"/>
  <c r="E53"/>
  <c r="F53" s="1"/>
  <c r="H36"/>
  <c r="E33"/>
  <c r="F33" s="1"/>
  <c r="G40"/>
  <c r="K40"/>
  <c r="F40" l="1"/>
  <c r="H42"/>
  <c r="H40"/>
</calcChain>
</file>

<file path=xl/sharedStrings.xml><?xml version="1.0" encoding="utf-8"?>
<sst xmlns="http://schemas.openxmlformats.org/spreadsheetml/2006/main" count="110" uniqueCount="47">
  <si>
    <t>Наименование с.п.</t>
  </si>
  <si>
    <t>с. Никольское</t>
  </si>
  <si>
    <t>№, дата постановления РСТиЦ КК</t>
  </si>
  <si>
    <t>Экономически обоснованные тарифы</t>
  </si>
  <si>
    <t>Льготные тарифы для населения и исполнителей коммунальных услуг</t>
  </si>
  <si>
    <t>без НДС</t>
  </si>
  <si>
    <t>с НДС</t>
  </si>
  <si>
    <t>руб./Гкал</t>
  </si>
  <si>
    <t>Алеутский МР</t>
  </si>
  <si>
    <t>Мильковский МР</t>
  </si>
  <si>
    <t>с. Атласово</t>
  </si>
  <si>
    <t>с. Долиновка</t>
  </si>
  <si>
    <t>Пенжинский МР</t>
  </si>
  <si>
    <t>Тигильский МР</t>
  </si>
  <si>
    <t>с. Тигиль</t>
  </si>
  <si>
    <t>с. Седанка</t>
  </si>
  <si>
    <t>Компоненты</t>
  </si>
  <si>
    <t xml:space="preserve">с. Тигиль </t>
  </si>
  <si>
    <t xml:space="preserve">Компонент </t>
  </si>
  <si>
    <t>1 полугодие</t>
  </si>
  <si>
    <t>2 полугодие</t>
  </si>
  <si>
    <t>с. Слаутное</t>
  </si>
  <si>
    <t>на тэ за Гкал</t>
  </si>
  <si>
    <t>на т-ль за куб.метр</t>
  </si>
  <si>
    <t>с. Манилы</t>
  </si>
  <si>
    <t>№ 375 от 18.12.2018</t>
  </si>
  <si>
    <t>с. Каменское</t>
  </si>
  <si>
    <t>с. Аянка</t>
  </si>
  <si>
    <t>с. Манилы, с.Каменское</t>
  </si>
  <si>
    <t>с. Слаутное, с.Аянка</t>
  </si>
  <si>
    <t>с. Таловка</t>
  </si>
  <si>
    <t>с. Оклан</t>
  </si>
  <si>
    <r>
      <t xml:space="preserve">Тарифы на </t>
    </r>
    <r>
      <rPr>
        <u/>
        <sz val="13"/>
        <color indexed="8"/>
        <rFont val="Tahoma"/>
        <family val="2"/>
        <charset val="204"/>
      </rPr>
      <t>тепловую энергию на отопление</t>
    </r>
    <r>
      <rPr>
        <sz val="13"/>
        <color indexed="8"/>
        <rFont val="Tahoma"/>
        <family val="2"/>
        <charset val="204"/>
      </rPr>
      <t xml:space="preserve"> производства АО "ЮЭСК" на 2022 год</t>
    </r>
  </si>
  <si>
    <t>№ 331 от 17.12.2021г изменение к № 363 от 18.12.2018 г</t>
  </si>
  <si>
    <t>№ 266 от 15.12.2021г изменение к № 365 от 18.12.2018 г</t>
  </si>
  <si>
    <t>№ 264 от 15.12.2021 г изменение к № 362 от 18.12.2018 г</t>
  </si>
  <si>
    <t>№ 265 от 15.12.2021 г изменение к № 364 от 18.12.2018 г</t>
  </si>
  <si>
    <r>
      <t xml:space="preserve">Тарифы на </t>
    </r>
    <r>
      <rPr>
        <u/>
        <sz val="13"/>
        <color indexed="8"/>
        <rFont val="Tahoma"/>
        <family val="2"/>
        <charset val="204"/>
      </rPr>
      <t>горячую воду в открытой системе</t>
    </r>
    <r>
      <rPr>
        <sz val="13"/>
        <color indexed="8"/>
        <rFont val="Tahoma"/>
        <family val="2"/>
        <charset val="204"/>
      </rPr>
      <t xml:space="preserve"> горячего водоснабжения производства АО "ЮЭСК" на 2022 год</t>
    </r>
  </si>
  <si>
    <t>с. Таловка, КДК</t>
  </si>
  <si>
    <r>
      <t xml:space="preserve">Тарифы на </t>
    </r>
    <r>
      <rPr>
        <u/>
        <sz val="13"/>
        <color indexed="8"/>
        <rFont val="Tahoma"/>
        <family val="2"/>
        <charset val="204"/>
      </rPr>
      <t>горячую воду в закрытой системе</t>
    </r>
    <r>
      <rPr>
        <sz val="13"/>
        <color indexed="8"/>
        <rFont val="Tahoma"/>
        <family val="2"/>
        <charset val="204"/>
      </rPr>
      <t xml:space="preserve"> горячего водоснабжения производства АО "ЮЭСК" на 2022 год</t>
    </r>
  </si>
  <si>
    <t>изм.№75 от 30.05.22 г</t>
  </si>
  <si>
    <t>на т-ль за куб.метр  *</t>
  </si>
  <si>
    <t>на т-ль за куб.метр  **</t>
  </si>
  <si>
    <t xml:space="preserve">  *</t>
  </si>
  <si>
    <t>**</t>
  </si>
  <si>
    <t>экономически обоснованный тариф по теплоносителю за 1 полугодие с. Никольское действует с 01.01.2022 г. по 31.05.2022 г.</t>
  </si>
  <si>
    <t>экономически обоснованный тариф по теплоносителю за 1 полугодие с. Никольское действует на 01.06.2022 г. по 30.06.2022 г.</t>
  </si>
</sst>
</file>

<file path=xl/styles.xml><?xml version="1.0" encoding="utf-8"?>
<styleSheet xmlns="http://schemas.openxmlformats.org/spreadsheetml/2006/main">
  <numFmts count="1">
    <numFmt numFmtId="164" formatCode="#,##0.00000"/>
  </numFmts>
  <fonts count="12">
    <font>
      <sz val="11"/>
      <color theme="1"/>
      <name val="Calibri"/>
      <family val="2"/>
      <charset val="204"/>
      <scheme val="minor"/>
    </font>
    <font>
      <sz val="10"/>
      <color indexed="8"/>
      <name val="Tahoma"/>
      <family val="2"/>
      <charset val="204"/>
    </font>
    <font>
      <sz val="10"/>
      <color rgb="FFFF0000"/>
      <name val="Tahoma"/>
      <family val="2"/>
      <charset val="204"/>
    </font>
    <font>
      <sz val="10"/>
      <color theme="1"/>
      <name val="Tahoma"/>
      <family val="2"/>
      <charset val="204"/>
    </font>
    <font>
      <sz val="10"/>
      <name val="Tahoma"/>
      <family val="2"/>
      <charset val="204"/>
    </font>
    <font>
      <sz val="13"/>
      <color indexed="8"/>
      <name val="Tahoma"/>
      <family val="2"/>
      <charset val="204"/>
    </font>
    <font>
      <sz val="9"/>
      <color theme="1"/>
      <name val="Tahoma"/>
      <family val="2"/>
      <charset val="204"/>
    </font>
    <font>
      <u/>
      <sz val="13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8"/>
      <name val="Tahoma"/>
      <family val="2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" fontId="1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>
      <alignment vertical="center" wrapText="1"/>
    </xf>
    <xf numFmtId="4" fontId="5" fillId="0" borderId="0" xfId="0" applyNumberFormat="1" applyFont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" fontId="10" fillId="0" borderId="4" xfId="0" applyNumberFormat="1" applyFon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vertical="center"/>
    </xf>
    <xf numFmtId="4" fontId="11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6" xfId="0" applyNumberFormat="1" applyFont="1" applyFill="1" applyBorder="1" applyAlignment="1">
      <alignment vertical="center" wrapText="1"/>
    </xf>
    <xf numFmtId="4" fontId="1" fillId="0" borderId="0" xfId="0" applyNumberFormat="1" applyFont="1" applyAlignment="1">
      <alignment vertical="center"/>
    </xf>
    <xf numFmtId="4" fontId="1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left" vertical="center" wrapText="1"/>
    </xf>
    <xf numFmtId="4" fontId="10" fillId="0" borderId="6" xfId="0" applyNumberFormat="1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5" xfId="0" applyNumberFormat="1" applyFont="1" applyFill="1" applyBorder="1" applyAlignment="1">
      <alignment horizontal="left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4" fontId="10" fillId="0" borderId="5" xfId="0" applyNumberFormat="1" applyFont="1" applyFill="1" applyBorder="1" applyAlignment="1">
      <alignment horizontal="center" vertical="center" wrapText="1"/>
    </xf>
    <xf numFmtId="4" fontId="10" fillId="0" borderId="6" xfId="0" applyNumberFormat="1" applyFont="1" applyFill="1" applyBorder="1" applyAlignment="1">
      <alignment horizontal="center" vertical="center" wrapText="1"/>
    </xf>
    <xf numFmtId="4" fontId="11" fillId="0" borderId="4" xfId="0" applyNumberFormat="1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horizontal="center" vertical="center" wrapText="1"/>
    </xf>
    <xf numFmtId="4" fontId="11" fillId="0" borderId="6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left" vertical="center" wrapText="1"/>
    </xf>
    <xf numFmtId="4" fontId="10" fillId="0" borderId="3" xfId="0" applyNumberFormat="1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4" fontId="3" fillId="0" borderId="4" xfId="0" applyNumberFormat="1" applyFont="1" applyFill="1" applyBorder="1" applyAlignment="1">
      <alignment horizontal="left" vertical="center" wrapText="1"/>
    </xf>
    <xf numFmtId="4" fontId="3" fillId="0" borderId="6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view="pageBreakPreview" topLeftCell="A40" zoomScaleNormal="80" zoomScaleSheetLayoutView="100" workbookViewId="0">
      <selection activeCell="H74" sqref="H74"/>
    </sheetView>
  </sheetViews>
  <sheetFormatPr defaultRowHeight="12.75"/>
  <cols>
    <col min="1" max="1" width="12.85546875" style="1" customWidth="1"/>
    <col min="2" max="2" width="19.85546875" style="1" customWidth="1"/>
    <col min="3" max="3" width="10.28515625" style="1" customWidth="1"/>
    <col min="4" max="4" width="9.7109375" style="1" customWidth="1"/>
    <col min="5" max="5" width="11" style="1" customWidth="1"/>
    <col min="6" max="6" width="10.28515625" style="1" customWidth="1"/>
    <col min="7" max="7" width="10.42578125" style="1" customWidth="1"/>
    <col min="8" max="8" width="10" style="1" customWidth="1"/>
    <col min="9" max="9" width="10.28515625" style="1" customWidth="1"/>
    <col min="10" max="10" width="10.42578125" style="1" customWidth="1"/>
    <col min="11" max="11" width="10.7109375" style="1" customWidth="1"/>
    <col min="12" max="12" width="10.5703125" style="1" customWidth="1"/>
    <col min="13" max="13" width="9.140625" style="1"/>
    <col min="14" max="14" width="11.7109375" style="1" bestFit="1" customWidth="1"/>
    <col min="15" max="16384" width="9.140625" style="1"/>
  </cols>
  <sheetData>
    <row r="1" spans="1:11" s="4" customFormat="1" ht="16.5">
      <c r="A1" s="26" t="s">
        <v>32</v>
      </c>
      <c r="B1" s="26"/>
      <c r="C1" s="26"/>
      <c r="D1" s="26"/>
      <c r="E1" s="26"/>
      <c r="F1" s="26"/>
      <c r="G1" s="26"/>
      <c r="H1" s="26"/>
      <c r="I1" s="26"/>
      <c r="J1" s="26"/>
    </row>
    <row r="2" spans="1:11" ht="12" customHeight="1">
      <c r="J2" s="2" t="s">
        <v>7</v>
      </c>
    </row>
    <row r="3" spans="1:11" ht="26.25" customHeight="1">
      <c r="A3" s="28" t="s">
        <v>0</v>
      </c>
      <c r="B3" s="28" t="s">
        <v>2</v>
      </c>
      <c r="C3" s="28" t="s">
        <v>3</v>
      </c>
      <c r="D3" s="28"/>
      <c r="E3" s="28"/>
      <c r="F3" s="28"/>
      <c r="G3" s="28" t="s">
        <v>4</v>
      </c>
      <c r="H3" s="28"/>
      <c r="I3" s="28"/>
      <c r="J3" s="28"/>
    </row>
    <row r="4" spans="1:11" ht="12.75" customHeight="1">
      <c r="A4" s="28"/>
      <c r="B4" s="28"/>
      <c r="C4" s="28" t="s">
        <v>19</v>
      </c>
      <c r="D4" s="28"/>
      <c r="E4" s="28" t="s">
        <v>20</v>
      </c>
      <c r="F4" s="28"/>
      <c r="G4" s="28" t="s">
        <v>19</v>
      </c>
      <c r="H4" s="28"/>
      <c r="I4" s="28" t="s">
        <v>20</v>
      </c>
      <c r="J4" s="28"/>
    </row>
    <row r="5" spans="1:11">
      <c r="A5" s="28"/>
      <c r="B5" s="28"/>
      <c r="C5" s="13" t="s">
        <v>5</v>
      </c>
      <c r="D5" s="13" t="s">
        <v>6</v>
      </c>
      <c r="E5" s="13" t="s">
        <v>5</v>
      </c>
      <c r="F5" s="13" t="s">
        <v>6</v>
      </c>
      <c r="G5" s="13" t="s">
        <v>5</v>
      </c>
      <c r="H5" s="13" t="s">
        <v>6</v>
      </c>
      <c r="I5" s="13" t="s">
        <v>5</v>
      </c>
      <c r="J5" s="13" t="s">
        <v>6</v>
      </c>
    </row>
    <row r="6" spans="1:11">
      <c r="A6" s="28" t="s">
        <v>8</v>
      </c>
      <c r="B6" s="28"/>
      <c r="C6" s="28"/>
      <c r="D6" s="28"/>
      <c r="E6" s="28"/>
      <c r="F6" s="28"/>
      <c r="G6" s="28"/>
      <c r="H6" s="28"/>
      <c r="I6" s="28"/>
      <c r="J6" s="28"/>
    </row>
    <row r="7" spans="1:11" s="9" customFormat="1" ht="36.75" customHeight="1">
      <c r="A7" s="10" t="s">
        <v>1</v>
      </c>
      <c r="B7" s="16" t="s">
        <v>35</v>
      </c>
      <c r="C7" s="14">
        <v>16234.8</v>
      </c>
      <c r="D7" s="15">
        <f>ROUND(C7*1.2,2)</f>
        <v>19481.759999999998</v>
      </c>
      <c r="E7" s="14">
        <v>17700.63</v>
      </c>
      <c r="F7" s="15">
        <f>ROUND(E7*1.2,2)</f>
        <v>21240.76</v>
      </c>
      <c r="G7" s="14">
        <f>ROUND(H7/1.2,2)</f>
        <v>2002.5</v>
      </c>
      <c r="H7" s="15">
        <v>2403</v>
      </c>
      <c r="I7" s="14">
        <f>ROUND(J7/1.2,2)</f>
        <v>2002.5</v>
      </c>
      <c r="J7" s="15">
        <v>2403</v>
      </c>
      <c r="K7" s="8"/>
    </row>
    <row r="8" spans="1:11">
      <c r="A8" s="28" t="s">
        <v>9</v>
      </c>
      <c r="B8" s="28"/>
      <c r="C8" s="28"/>
      <c r="D8" s="28"/>
      <c r="E8" s="28"/>
      <c r="F8" s="28"/>
      <c r="G8" s="28"/>
      <c r="H8" s="28"/>
      <c r="I8" s="28"/>
      <c r="J8" s="28"/>
    </row>
    <row r="9" spans="1:11" s="9" customFormat="1" ht="20.25" customHeight="1">
      <c r="A9" s="11" t="s">
        <v>10</v>
      </c>
      <c r="B9" s="29" t="s">
        <v>33</v>
      </c>
      <c r="C9" s="31">
        <v>14025.8</v>
      </c>
      <c r="D9" s="32">
        <f>ROUND(C9*1.2,2)</f>
        <v>16830.96</v>
      </c>
      <c r="E9" s="31">
        <v>14586.83</v>
      </c>
      <c r="F9" s="32">
        <f>ROUND(E9*1.2,2)</f>
        <v>17504.2</v>
      </c>
      <c r="G9" s="14">
        <f>ROUND(H9/1.2,2)</f>
        <v>2575</v>
      </c>
      <c r="H9" s="15">
        <v>3090</v>
      </c>
      <c r="I9" s="14">
        <f>ROUND(J9/1.2,2)</f>
        <v>2575</v>
      </c>
      <c r="J9" s="15">
        <v>3090</v>
      </c>
      <c r="K9" s="8"/>
    </row>
    <row r="10" spans="1:11" s="9" customFormat="1" ht="20.25" customHeight="1">
      <c r="A10" s="11" t="s">
        <v>11</v>
      </c>
      <c r="B10" s="30"/>
      <c r="C10" s="31"/>
      <c r="D10" s="32">
        <f t="shared" ref="D10" si="0">ROUND(C10*1.18,2)</f>
        <v>0</v>
      </c>
      <c r="E10" s="31"/>
      <c r="F10" s="32">
        <f t="shared" ref="F10" si="1">ROUND(E10*1.18,2)</f>
        <v>0</v>
      </c>
      <c r="G10" s="14">
        <f>ROUND(H10/1.2,2)</f>
        <v>2575</v>
      </c>
      <c r="H10" s="15">
        <v>3090</v>
      </c>
      <c r="I10" s="14">
        <f>ROUND(J10/1.2,2)</f>
        <v>2575</v>
      </c>
      <c r="J10" s="15">
        <v>3090</v>
      </c>
      <c r="K10" s="8"/>
    </row>
    <row r="11" spans="1:11">
      <c r="A11" s="28" t="s">
        <v>12</v>
      </c>
      <c r="B11" s="28"/>
      <c r="C11" s="28"/>
      <c r="D11" s="28"/>
      <c r="E11" s="28"/>
      <c r="F11" s="28"/>
      <c r="G11" s="28"/>
      <c r="H11" s="28"/>
      <c r="I11" s="28"/>
      <c r="J11" s="28"/>
    </row>
    <row r="12" spans="1:11" s="9" customFormat="1" ht="24.75" customHeight="1">
      <c r="A12" s="11" t="s">
        <v>28</v>
      </c>
      <c r="B12" s="29" t="s">
        <v>36</v>
      </c>
      <c r="C12" s="37">
        <v>19971.25</v>
      </c>
      <c r="D12" s="34">
        <f>C12*1.2</f>
        <v>23965.5</v>
      </c>
      <c r="E12" s="37">
        <v>22498.400000000001</v>
      </c>
      <c r="F12" s="34">
        <f>ROUND(E12*1.2,2)</f>
        <v>26998.080000000002</v>
      </c>
      <c r="G12" s="14">
        <f>ROUND(H12/1.2,2)</f>
        <v>2333.33</v>
      </c>
      <c r="H12" s="15">
        <v>2800</v>
      </c>
      <c r="I12" s="14">
        <f>ROUND(J12/1.2,2)</f>
        <v>2333.33</v>
      </c>
      <c r="J12" s="15">
        <v>2800</v>
      </c>
      <c r="K12" s="8"/>
    </row>
    <row r="13" spans="1:11" s="9" customFormat="1" ht="24.75" customHeight="1">
      <c r="A13" s="11" t="s">
        <v>29</v>
      </c>
      <c r="B13" s="33"/>
      <c r="C13" s="38"/>
      <c r="D13" s="35"/>
      <c r="E13" s="38"/>
      <c r="F13" s="35"/>
      <c r="G13" s="14">
        <f>ROUND(H13/1.2,2)</f>
        <v>2333.33</v>
      </c>
      <c r="H13" s="15">
        <v>2800</v>
      </c>
      <c r="I13" s="14">
        <f>ROUND(J13/1.2,2)</f>
        <v>2333.33</v>
      </c>
      <c r="J13" s="15">
        <v>2800</v>
      </c>
      <c r="K13" s="8"/>
    </row>
    <row r="14" spans="1:11" s="9" customFormat="1" ht="24.75" customHeight="1">
      <c r="A14" s="11" t="s">
        <v>30</v>
      </c>
      <c r="B14" s="30"/>
      <c r="C14" s="39"/>
      <c r="D14" s="36"/>
      <c r="E14" s="39"/>
      <c r="F14" s="36"/>
      <c r="G14" s="14">
        <f>ROUND(H14/1.2,2)</f>
        <v>2333.33</v>
      </c>
      <c r="H14" s="15">
        <v>2800</v>
      </c>
      <c r="I14" s="14">
        <f>ROUND(J14/1.2,2)</f>
        <v>2333.33</v>
      </c>
      <c r="J14" s="15">
        <v>2800</v>
      </c>
      <c r="K14" s="8"/>
    </row>
    <row r="15" spans="1:11" s="9" customFormat="1" ht="24.75" customHeight="1">
      <c r="A15" s="11" t="s">
        <v>31</v>
      </c>
      <c r="B15" s="16"/>
      <c r="C15" s="14">
        <v>23468.06</v>
      </c>
      <c r="D15" s="15">
        <f t="shared" ref="D15:D16" si="2">ROUND(C15*1.2,2)</f>
        <v>28161.67</v>
      </c>
      <c r="E15" s="14">
        <v>23468.06</v>
      </c>
      <c r="F15" s="15">
        <f t="shared" ref="F15:F16" si="3">ROUND(E15*1.2,2)</f>
        <v>28161.67</v>
      </c>
      <c r="G15" s="15"/>
      <c r="H15" s="15"/>
      <c r="I15" s="15"/>
      <c r="J15" s="15"/>
      <c r="K15" s="8"/>
    </row>
    <row r="16" spans="1:11" s="9" customFormat="1" ht="24.75" customHeight="1">
      <c r="A16" s="20" t="s">
        <v>38</v>
      </c>
      <c r="B16" s="16"/>
      <c r="C16" s="14">
        <v>21038.89</v>
      </c>
      <c r="D16" s="15">
        <f t="shared" si="2"/>
        <v>25246.67</v>
      </c>
      <c r="E16" s="14">
        <v>21038.89</v>
      </c>
      <c r="F16" s="15">
        <f t="shared" si="3"/>
        <v>25246.67</v>
      </c>
      <c r="G16" s="15"/>
      <c r="H16" s="15"/>
      <c r="I16" s="15"/>
      <c r="J16" s="15"/>
      <c r="K16" s="8"/>
    </row>
    <row r="17" spans="1:12">
      <c r="A17" s="28" t="s">
        <v>13</v>
      </c>
      <c r="B17" s="28"/>
      <c r="C17" s="28"/>
      <c r="D17" s="28"/>
      <c r="E17" s="28"/>
      <c r="F17" s="28"/>
      <c r="G17" s="28"/>
      <c r="H17" s="28"/>
      <c r="I17" s="28"/>
      <c r="J17" s="28"/>
    </row>
    <row r="18" spans="1:12" s="9" customFormat="1" ht="20.25" customHeight="1">
      <c r="A18" s="11" t="s">
        <v>14</v>
      </c>
      <c r="B18" s="29" t="s">
        <v>34</v>
      </c>
      <c r="C18" s="31">
        <v>14793.09</v>
      </c>
      <c r="D18" s="32">
        <f>ROUND(C18*1.2,2)</f>
        <v>17751.71</v>
      </c>
      <c r="E18" s="31">
        <v>15265.65</v>
      </c>
      <c r="F18" s="32">
        <f>ROUND(E18*1.2,2)</f>
        <v>18318.78</v>
      </c>
      <c r="G18" s="14">
        <f>ROUND(H18/1.2,2)</f>
        <v>1824.17</v>
      </c>
      <c r="H18" s="15">
        <v>2189</v>
      </c>
      <c r="I18" s="14">
        <f>ROUND(J18/1.2,2)</f>
        <v>1824.17</v>
      </c>
      <c r="J18" s="15">
        <v>2189</v>
      </c>
      <c r="K18" s="8"/>
    </row>
    <row r="19" spans="1:12" s="9" customFormat="1" ht="20.25" customHeight="1">
      <c r="A19" s="11" t="s">
        <v>15</v>
      </c>
      <c r="B19" s="30"/>
      <c r="C19" s="31"/>
      <c r="D19" s="32">
        <f t="shared" ref="D19" si="4">ROUND(C19*1.18,2)</f>
        <v>0</v>
      </c>
      <c r="E19" s="31"/>
      <c r="F19" s="32">
        <f t="shared" ref="F19" si="5">ROUND(E19*1.18,2)</f>
        <v>0</v>
      </c>
      <c r="G19" s="14">
        <f>ROUND(H19/1.2,2)</f>
        <v>2700</v>
      </c>
      <c r="H19" s="15">
        <v>3240</v>
      </c>
      <c r="I19" s="14">
        <f>ROUND(J19/1.2,2)</f>
        <v>2700</v>
      </c>
      <c r="J19" s="15">
        <v>3240</v>
      </c>
      <c r="K19" s="8"/>
    </row>
    <row r="20" spans="1:12">
      <c r="K20" s="3"/>
      <c r="L20" s="3"/>
    </row>
    <row r="21" spans="1:12" s="4" customFormat="1" ht="16.5">
      <c r="A21" s="26" t="s">
        <v>37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</row>
    <row r="22" spans="1:12" ht="11.25" customHeight="1">
      <c r="J22" s="2"/>
    </row>
    <row r="23" spans="1:12" ht="24" customHeight="1">
      <c r="A23" s="27" t="s">
        <v>0</v>
      </c>
      <c r="B23" s="27" t="s">
        <v>2</v>
      </c>
      <c r="C23" s="27" t="s">
        <v>16</v>
      </c>
      <c r="D23" s="27"/>
      <c r="E23" s="27" t="s">
        <v>3</v>
      </c>
      <c r="F23" s="27"/>
      <c r="G23" s="27"/>
      <c r="H23" s="27"/>
      <c r="I23" s="27" t="s">
        <v>4</v>
      </c>
      <c r="J23" s="27"/>
      <c r="K23" s="27"/>
      <c r="L23" s="27"/>
    </row>
    <row r="24" spans="1:12" ht="12.75" customHeight="1">
      <c r="A24" s="27"/>
      <c r="B24" s="27"/>
      <c r="C24" s="27"/>
      <c r="D24" s="27"/>
      <c r="E24" s="27" t="s">
        <v>19</v>
      </c>
      <c r="F24" s="27"/>
      <c r="G24" s="27" t="s">
        <v>20</v>
      </c>
      <c r="H24" s="27"/>
      <c r="I24" s="27" t="s">
        <v>19</v>
      </c>
      <c r="J24" s="27"/>
      <c r="K24" s="27" t="s">
        <v>20</v>
      </c>
      <c r="L24" s="27"/>
    </row>
    <row r="25" spans="1:12" ht="15.75" customHeight="1">
      <c r="A25" s="27"/>
      <c r="B25" s="27"/>
      <c r="C25" s="27"/>
      <c r="D25" s="27"/>
      <c r="E25" s="12" t="s">
        <v>5</v>
      </c>
      <c r="F25" s="12" t="s">
        <v>6</v>
      </c>
      <c r="G25" s="12" t="s">
        <v>5</v>
      </c>
      <c r="H25" s="12" t="s">
        <v>6</v>
      </c>
      <c r="I25" s="12" t="s">
        <v>5</v>
      </c>
      <c r="J25" s="12" t="s">
        <v>6</v>
      </c>
      <c r="K25" s="12" t="s">
        <v>5</v>
      </c>
      <c r="L25" s="12" t="s">
        <v>6</v>
      </c>
    </row>
    <row r="26" spans="1:12" ht="13.5" customHeight="1">
      <c r="A26" s="41" t="s">
        <v>8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</row>
    <row r="27" spans="1:12" s="9" customFormat="1" ht="20.25" customHeight="1">
      <c r="A27" s="34" t="s">
        <v>1</v>
      </c>
      <c r="B27" s="29" t="str">
        <f>B7</f>
        <v>№ 264 от 15.12.2021 г изменение к № 362 от 18.12.2018 г</v>
      </c>
      <c r="C27" s="42" t="s">
        <v>22</v>
      </c>
      <c r="D27" s="43"/>
      <c r="E27" s="14">
        <f>C7</f>
        <v>16234.8</v>
      </c>
      <c r="F27" s="15">
        <f>ROUND(E27*1.2,2)</f>
        <v>19481.759999999998</v>
      </c>
      <c r="G27" s="14">
        <f>E7</f>
        <v>17700.63</v>
      </c>
      <c r="H27" s="15">
        <f>ROUND(G27*1.2,2)</f>
        <v>21240.76</v>
      </c>
      <c r="I27" s="14">
        <f>G7</f>
        <v>2002.5</v>
      </c>
      <c r="J27" s="15">
        <f>H7</f>
        <v>2403</v>
      </c>
      <c r="K27" s="14">
        <f>I7</f>
        <v>2002.5</v>
      </c>
      <c r="L27" s="15">
        <f>J7</f>
        <v>2403</v>
      </c>
    </row>
    <row r="28" spans="1:12" s="9" customFormat="1" ht="20.25" customHeight="1">
      <c r="A28" s="35"/>
      <c r="B28" s="30"/>
      <c r="C28" s="42" t="s">
        <v>41</v>
      </c>
      <c r="D28" s="43"/>
      <c r="E28" s="21">
        <v>128.69999999999999</v>
      </c>
      <c r="F28" s="22">
        <f t="shared" ref="F28" si="6">ROUND(E28*1.2,2)</f>
        <v>154.44</v>
      </c>
      <c r="G28" s="21">
        <v>188.1</v>
      </c>
      <c r="H28" s="22">
        <f t="shared" ref="H28" si="7">ROUND(G28*1.2,2)</f>
        <v>225.72</v>
      </c>
      <c r="I28" s="21">
        <f t="shared" ref="I28" si="8">ROUND(J28/1.2,2)</f>
        <v>75</v>
      </c>
      <c r="J28" s="22">
        <v>90</v>
      </c>
      <c r="K28" s="21">
        <f>ROUND(L28/1.2,2)</f>
        <v>75</v>
      </c>
      <c r="L28" s="22">
        <v>90</v>
      </c>
    </row>
    <row r="29" spans="1:12" s="9" customFormat="1" ht="20.25" customHeight="1">
      <c r="A29" s="35"/>
      <c r="B29" s="23" t="s">
        <v>40</v>
      </c>
      <c r="C29" s="42" t="s">
        <v>42</v>
      </c>
      <c r="D29" s="43"/>
      <c r="E29" s="18">
        <v>125.84</v>
      </c>
      <c r="F29" s="19">
        <f t="shared" ref="F29" si="9">ROUND(E29*1.2,2)</f>
        <v>151.01</v>
      </c>
      <c r="G29" s="18">
        <v>188.1</v>
      </c>
      <c r="H29" s="19">
        <f t="shared" ref="H29" si="10">ROUND(G29*1.2,2)</f>
        <v>225.72</v>
      </c>
      <c r="I29" s="14">
        <f t="shared" ref="I29" si="11">ROUND(J29/1.2,2)</f>
        <v>75</v>
      </c>
      <c r="J29" s="15">
        <v>90</v>
      </c>
      <c r="K29" s="14">
        <f>ROUND(L29/1.2,2)</f>
        <v>75</v>
      </c>
      <c r="L29" s="15">
        <v>90</v>
      </c>
    </row>
    <row r="30" spans="1:12" ht="13.5" customHeight="1">
      <c r="A30" s="27" t="s">
        <v>9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</row>
    <row r="31" spans="1:12" s="9" customFormat="1" ht="20.25" customHeight="1">
      <c r="A31" s="40" t="s">
        <v>10</v>
      </c>
      <c r="B31" s="29" t="str">
        <f>B9</f>
        <v>№ 331 от 17.12.2021г изменение к № 363 от 18.12.2018 г</v>
      </c>
      <c r="C31" s="40" t="s">
        <v>22</v>
      </c>
      <c r="D31" s="40"/>
      <c r="E31" s="14">
        <f>C9</f>
        <v>14025.8</v>
      </c>
      <c r="F31" s="15">
        <f>ROUND(E31*1.2,2)</f>
        <v>16830.96</v>
      </c>
      <c r="G31" s="14">
        <f>E9</f>
        <v>14586.83</v>
      </c>
      <c r="H31" s="15">
        <f t="shared" ref="H31:H34" si="12">ROUND(G31*1.2,2)</f>
        <v>17504.2</v>
      </c>
      <c r="I31" s="14">
        <f>G9</f>
        <v>2575</v>
      </c>
      <c r="J31" s="15">
        <f>H9</f>
        <v>3090</v>
      </c>
      <c r="K31" s="14">
        <f>I9</f>
        <v>2575</v>
      </c>
      <c r="L31" s="15">
        <f>J9</f>
        <v>3090</v>
      </c>
    </row>
    <row r="32" spans="1:12" s="9" customFormat="1" ht="20.25" customHeight="1">
      <c r="A32" s="40"/>
      <c r="B32" s="33"/>
      <c r="C32" s="40" t="s">
        <v>23</v>
      </c>
      <c r="D32" s="40"/>
      <c r="E32" s="14">
        <v>60.63</v>
      </c>
      <c r="F32" s="15">
        <f t="shared" ref="F32:F34" si="13">ROUND(E32*1.2,2)</f>
        <v>72.760000000000005</v>
      </c>
      <c r="G32" s="14">
        <v>73.81</v>
      </c>
      <c r="H32" s="15">
        <f t="shared" si="12"/>
        <v>88.57</v>
      </c>
      <c r="I32" s="14">
        <f t="shared" ref="I32:I34" si="14">ROUND(J32/1.2,2)</f>
        <v>25.5</v>
      </c>
      <c r="J32" s="15">
        <v>30.6</v>
      </c>
      <c r="K32" s="14">
        <f>ROUND(L32/1.2,2)</f>
        <v>25.5</v>
      </c>
      <c r="L32" s="15">
        <v>30.6</v>
      </c>
    </row>
    <row r="33" spans="1:12" s="9" customFormat="1" ht="20.25" customHeight="1">
      <c r="A33" s="40" t="s">
        <v>11</v>
      </c>
      <c r="B33" s="33"/>
      <c r="C33" s="40" t="s">
        <v>22</v>
      </c>
      <c r="D33" s="40"/>
      <c r="E33" s="14">
        <f>E31</f>
        <v>14025.8</v>
      </c>
      <c r="F33" s="15">
        <f t="shared" si="13"/>
        <v>16830.96</v>
      </c>
      <c r="G33" s="14">
        <f>G31</f>
        <v>14586.83</v>
      </c>
      <c r="H33" s="15">
        <f t="shared" si="12"/>
        <v>17504.2</v>
      </c>
      <c r="I33" s="14">
        <f>G10</f>
        <v>2575</v>
      </c>
      <c r="J33" s="15">
        <f>H10</f>
        <v>3090</v>
      </c>
      <c r="K33" s="14">
        <f>I10</f>
        <v>2575</v>
      </c>
      <c r="L33" s="15">
        <f>J10</f>
        <v>3090</v>
      </c>
    </row>
    <row r="34" spans="1:12" s="9" customFormat="1" ht="20.25" customHeight="1">
      <c r="A34" s="40"/>
      <c r="B34" s="30"/>
      <c r="C34" s="40" t="s">
        <v>23</v>
      </c>
      <c r="D34" s="40"/>
      <c r="E34" s="14">
        <f>E32</f>
        <v>60.63</v>
      </c>
      <c r="F34" s="15">
        <f t="shared" si="13"/>
        <v>72.760000000000005</v>
      </c>
      <c r="G34" s="14">
        <f>G32</f>
        <v>73.81</v>
      </c>
      <c r="H34" s="15">
        <f t="shared" si="12"/>
        <v>88.57</v>
      </c>
      <c r="I34" s="14">
        <f t="shared" si="14"/>
        <v>25.5</v>
      </c>
      <c r="J34" s="15">
        <v>30.6</v>
      </c>
      <c r="K34" s="14">
        <f t="shared" ref="K34" si="15">ROUND(L34/1.2,2)</f>
        <v>25.5</v>
      </c>
      <c r="L34" s="15">
        <v>30.6</v>
      </c>
    </row>
    <row r="35" spans="1:12" ht="13.5" customHeight="1">
      <c r="A35" s="27" t="s">
        <v>12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</row>
    <row r="36" spans="1:12" s="9" customFormat="1" ht="20.25" customHeight="1">
      <c r="A36" s="29" t="s">
        <v>24</v>
      </c>
      <c r="B36" s="29" t="str">
        <f>B12</f>
        <v>№ 265 от 15.12.2021 г изменение к № 364 от 18.12.2018 г</v>
      </c>
      <c r="C36" s="40" t="s">
        <v>22</v>
      </c>
      <c r="D36" s="40"/>
      <c r="E36" s="14">
        <f>C12</f>
        <v>19971.25</v>
      </c>
      <c r="F36" s="15">
        <f>ROUND(E36*1.2,2)</f>
        <v>23965.5</v>
      </c>
      <c r="G36" s="14">
        <f>E12</f>
        <v>22498.400000000001</v>
      </c>
      <c r="H36" s="15">
        <f>ROUND(G36*1.2,2)</f>
        <v>26998.080000000002</v>
      </c>
      <c r="I36" s="14">
        <f>ROUND(J36/1.2,2)</f>
        <v>2333.33</v>
      </c>
      <c r="J36" s="15">
        <f>H12</f>
        <v>2800</v>
      </c>
      <c r="K36" s="14">
        <f>ROUND(L36/1.2,2)</f>
        <v>2333.33</v>
      </c>
      <c r="L36" s="15">
        <f>J12</f>
        <v>2800</v>
      </c>
    </row>
    <row r="37" spans="1:12" s="9" customFormat="1" ht="20.25" customHeight="1">
      <c r="A37" s="33"/>
      <c r="B37" s="33"/>
      <c r="C37" s="40" t="s">
        <v>23</v>
      </c>
      <c r="D37" s="40"/>
      <c r="E37" s="14">
        <v>228.21</v>
      </c>
      <c r="F37" s="15">
        <f>ROUND(E37*1.2,2)</f>
        <v>273.85000000000002</v>
      </c>
      <c r="G37" s="14">
        <v>275.13</v>
      </c>
      <c r="H37" s="15">
        <f t="shared" ref="H37:H43" si="16">ROUND(G37*1.2,2)</f>
        <v>330.16</v>
      </c>
      <c r="I37" s="14">
        <f t="shared" ref="I37:I43" si="17">ROUND(J37/1.2,2)</f>
        <v>52.5</v>
      </c>
      <c r="J37" s="15">
        <v>63</v>
      </c>
      <c r="K37" s="14">
        <f t="shared" ref="K37:K43" si="18">ROUND(L37/1.2,2)</f>
        <v>52.5</v>
      </c>
      <c r="L37" s="15">
        <v>63</v>
      </c>
    </row>
    <row r="38" spans="1:12" s="9" customFormat="1" ht="20.25" customHeight="1">
      <c r="A38" s="29" t="s">
        <v>26</v>
      </c>
      <c r="B38" s="33"/>
      <c r="C38" s="42" t="s">
        <v>22</v>
      </c>
      <c r="D38" s="43"/>
      <c r="E38" s="14">
        <f>C12</f>
        <v>19971.25</v>
      </c>
      <c r="F38" s="15">
        <f t="shared" ref="F38:F43" si="19">ROUND(E38*1.2,2)</f>
        <v>23965.5</v>
      </c>
      <c r="G38" s="14">
        <f>E12</f>
        <v>22498.400000000001</v>
      </c>
      <c r="H38" s="15">
        <f t="shared" si="16"/>
        <v>26998.080000000002</v>
      </c>
      <c r="I38" s="14">
        <f>ROUND(J38/1.2,2)</f>
        <v>2333.33</v>
      </c>
      <c r="J38" s="15">
        <f>H12</f>
        <v>2800</v>
      </c>
      <c r="K38" s="14">
        <f t="shared" si="18"/>
        <v>2333.33</v>
      </c>
      <c r="L38" s="15">
        <f>J12</f>
        <v>2800</v>
      </c>
    </row>
    <row r="39" spans="1:12" s="9" customFormat="1" ht="20.25" customHeight="1">
      <c r="A39" s="33"/>
      <c r="B39" s="33"/>
      <c r="C39" s="40" t="s">
        <v>23</v>
      </c>
      <c r="D39" s="40"/>
      <c r="E39" s="14">
        <v>155.78</v>
      </c>
      <c r="F39" s="15">
        <f t="shared" si="19"/>
        <v>186.94</v>
      </c>
      <c r="G39" s="14">
        <v>161.41999999999999</v>
      </c>
      <c r="H39" s="15">
        <f t="shared" si="16"/>
        <v>193.7</v>
      </c>
      <c r="I39" s="14">
        <f>ROUND(J39/1.2,2)</f>
        <v>55</v>
      </c>
      <c r="J39" s="15">
        <v>66</v>
      </c>
      <c r="K39" s="14">
        <f t="shared" si="18"/>
        <v>55</v>
      </c>
      <c r="L39" s="15">
        <v>66</v>
      </c>
    </row>
    <row r="40" spans="1:12" s="9" customFormat="1" ht="20.25" customHeight="1">
      <c r="A40" s="29" t="s">
        <v>27</v>
      </c>
      <c r="B40" s="33"/>
      <c r="C40" s="40" t="s">
        <v>22</v>
      </c>
      <c r="D40" s="40"/>
      <c r="E40" s="14">
        <f>E36</f>
        <v>19971.25</v>
      </c>
      <c r="F40" s="15">
        <f>F36</f>
        <v>23965.5</v>
      </c>
      <c r="G40" s="14">
        <f>G36</f>
        <v>22498.400000000001</v>
      </c>
      <c r="H40" s="15">
        <f>H36</f>
        <v>26998.080000000002</v>
      </c>
      <c r="I40" s="14">
        <f>G13</f>
        <v>2333.33</v>
      </c>
      <c r="J40" s="15">
        <f>H13</f>
        <v>2800</v>
      </c>
      <c r="K40" s="14">
        <f>I13</f>
        <v>2333.33</v>
      </c>
      <c r="L40" s="15">
        <f>J13</f>
        <v>2800</v>
      </c>
    </row>
    <row r="41" spans="1:12" s="9" customFormat="1" ht="20.25" customHeight="1">
      <c r="A41" s="33"/>
      <c r="B41" s="33"/>
      <c r="C41" s="40" t="s">
        <v>23</v>
      </c>
      <c r="D41" s="40"/>
      <c r="E41" s="14">
        <v>114.88</v>
      </c>
      <c r="F41" s="15">
        <f t="shared" ref="F41:H41" si="20">ROUND(E41*1.2,2)</f>
        <v>137.86000000000001</v>
      </c>
      <c r="G41" s="14">
        <v>134.22</v>
      </c>
      <c r="H41" s="15">
        <f t="shared" si="20"/>
        <v>161.06</v>
      </c>
      <c r="I41" s="14">
        <f>ROUND(J41/1.2,2)</f>
        <v>40.83</v>
      </c>
      <c r="J41" s="15">
        <v>49</v>
      </c>
      <c r="K41" s="14">
        <f t="shared" ref="K41" si="21">ROUND(L41/1.2,2)</f>
        <v>40.83</v>
      </c>
      <c r="L41" s="19">
        <v>49</v>
      </c>
    </row>
    <row r="42" spans="1:12" s="9" customFormat="1" ht="20.25" customHeight="1">
      <c r="A42" s="29" t="s">
        <v>21</v>
      </c>
      <c r="B42" s="33"/>
      <c r="C42" s="40" t="s">
        <v>22</v>
      </c>
      <c r="D42" s="40"/>
      <c r="E42" s="14">
        <f>E36</f>
        <v>19971.25</v>
      </c>
      <c r="F42" s="15">
        <f>F36</f>
        <v>23965.5</v>
      </c>
      <c r="G42" s="14">
        <f>G36</f>
        <v>22498.400000000001</v>
      </c>
      <c r="H42" s="15">
        <f>H36</f>
        <v>26998.080000000002</v>
      </c>
      <c r="I42" s="14">
        <f>G13</f>
        <v>2333.33</v>
      </c>
      <c r="J42" s="15">
        <f>H13</f>
        <v>2800</v>
      </c>
      <c r="K42" s="14">
        <f>I13</f>
        <v>2333.33</v>
      </c>
      <c r="L42" s="19">
        <f>J13</f>
        <v>2800</v>
      </c>
    </row>
    <row r="43" spans="1:12" s="9" customFormat="1" ht="20.25" customHeight="1">
      <c r="A43" s="33"/>
      <c r="B43" s="30"/>
      <c r="C43" s="40" t="s">
        <v>23</v>
      </c>
      <c r="D43" s="40"/>
      <c r="E43" s="14">
        <v>115.1</v>
      </c>
      <c r="F43" s="15">
        <f t="shared" si="19"/>
        <v>138.12</v>
      </c>
      <c r="G43" s="14">
        <v>122.52</v>
      </c>
      <c r="H43" s="15">
        <f t="shared" si="16"/>
        <v>147.02000000000001</v>
      </c>
      <c r="I43" s="14">
        <f t="shared" si="17"/>
        <v>40</v>
      </c>
      <c r="J43" s="15">
        <v>48</v>
      </c>
      <c r="K43" s="14">
        <f t="shared" si="18"/>
        <v>40</v>
      </c>
      <c r="L43" s="19">
        <v>48</v>
      </c>
    </row>
    <row r="44" spans="1:12" s="9" customFormat="1" ht="20.25" customHeight="1">
      <c r="A44" s="40" t="s">
        <v>14</v>
      </c>
      <c r="B44" s="33" t="str">
        <f>B18</f>
        <v>№ 266 от 15.12.2021г изменение к № 365 от 18.12.2018 г</v>
      </c>
      <c r="C44" s="40" t="s">
        <v>22</v>
      </c>
      <c r="D44" s="40"/>
      <c r="E44" s="14">
        <f>C18</f>
        <v>14793.09</v>
      </c>
      <c r="F44" s="15">
        <f>ROUND(E44*1.2,2)</f>
        <v>17751.71</v>
      </c>
      <c r="G44" s="14">
        <f>E18</f>
        <v>15265.65</v>
      </c>
      <c r="H44" s="15">
        <f>ROUND(G44*1.2,2)</f>
        <v>18318.78</v>
      </c>
      <c r="I44" s="14">
        <f>ROUND(J44/1.2,2)</f>
        <v>1824.17</v>
      </c>
      <c r="J44" s="15">
        <f>H18</f>
        <v>2189</v>
      </c>
      <c r="K44" s="14">
        <f>ROUND(L44/1.2,2)</f>
        <v>1824.17</v>
      </c>
      <c r="L44" s="19">
        <f>J18</f>
        <v>2189</v>
      </c>
    </row>
    <row r="45" spans="1:12" s="9" customFormat="1" ht="20.25" customHeight="1">
      <c r="A45" s="40"/>
      <c r="B45" s="30"/>
      <c r="C45" s="40" t="s">
        <v>23</v>
      </c>
      <c r="D45" s="40"/>
      <c r="E45" s="14">
        <v>227.39</v>
      </c>
      <c r="F45" s="15">
        <f>ROUND(E45*1.2,2)</f>
        <v>272.87</v>
      </c>
      <c r="G45" s="14">
        <v>228.01</v>
      </c>
      <c r="H45" s="15">
        <f>ROUND(G45*1.2,2)</f>
        <v>273.61</v>
      </c>
      <c r="I45" s="14">
        <f>ROUND(J45/1.2,2)</f>
        <v>49.7</v>
      </c>
      <c r="J45" s="15">
        <v>59.64</v>
      </c>
      <c r="K45" s="14">
        <f>ROUND(L45/1.2,2)</f>
        <v>49.7</v>
      </c>
      <c r="L45" s="19">
        <v>59.64</v>
      </c>
    </row>
    <row r="46" spans="1:1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s="4" customFormat="1" ht="16.5" hidden="1">
      <c r="A47" s="26" t="s">
        <v>39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2" ht="9.75" hidden="1" customHeight="1">
      <c r="J48" s="2"/>
    </row>
    <row r="49" spans="1:12" ht="12.75" hidden="1" customHeight="1">
      <c r="A49" s="41" t="s">
        <v>0</v>
      </c>
      <c r="B49" s="41" t="s">
        <v>2</v>
      </c>
      <c r="C49" s="41" t="s">
        <v>18</v>
      </c>
      <c r="D49" s="41"/>
      <c r="E49" s="41" t="s">
        <v>3</v>
      </c>
      <c r="F49" s="41"/>
      <c r="G49" s="41"/>
      <c r="H49" s="41"/>
      <c r="I49" s="41" t="s">
        <v>4</v>
      </c>
      <c r="J49" s="41"/>
      <c r="K49" s="41"/>
      <c r="L49" s="41"/>
    </row>
    <row r="50" spans="1:12" ht="12.75" hidden="1" customHeight="1">
      <c r="A50" s="41"/>
      <c r="B50" s="41"/>
      <c r="C50" s="41"/>
      <c r="D50" s="41"/>
      <c r="E50" s="41" t="s">
        <v>19</v>
      </c>
      <c r="F50" s="41"/>
      <c r="G50" s="41" t="s">
        <v>20</v>
      </c>
      <c r="H50" s="41"/>
      <c r="I50" s="41" t="s">
        <v>19</v>
      </c>
      <c r="J50" s="41"/>
      <c r="K50" s="41" t="s">
        <v>20</v>
      </c>
      <c r="L50" s="41"/>
    </row>
    <row r="51" spans="1:12" hidden="1">
      <c r="A51" s="41"/>
      <c r="B51" s="41"/>
      <c r="C51" s="41"/>
      <c r="D51" s="41"/>
      <c r="E51" s="17" t="s">
        <v>5</v>
      </c>
      <c r="F51" s="17" t="s">
        <v>6</v>
      </c>
      <c r="G51" s="17" t="s">
        <v>5</v>
      </c>
      <c r="H51" s="17" t="s">
        <v>6</v>
      </c>
      <c r="I51" s="17" t="s">
        <v>5</v>
      </c>
      <c r="J51" s="17" t="s">
        <v>6</v>
      </c>
      <c r="K51" s="17" t="s">
        <v>5</v>
      </c>
      <c r="L51" s="17" t="s">
        <v>6</v>
      </c>
    </row>
    <row r="52" spans="1:12" hidden="1">
      <c r="A52" s="41" t="s">
        <v>13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</row>
    <row r="53" spans="1:12" ht="12.75" hidden="1" customHeight="1">
      <c r="A53" s="45" t="s">
        <v>17</v>
      </c>
      <c r="B53" s="46" t="s">
        <v>25</v>
      </c>
      <c r="C53" s="44" t="s">
        <v>22</v>
      </c>
      <c r="D53" s="44"/>
      <c r="E53" s="5">
        <f>E44</f>
        <v>14793.09</v>
      </c>
      <c r="F53" s="6">
        <f>ROUND(E53*1.2,2)</f>
        <v>17751.71</v>
      </c>
      <c r="G53" s="5">
        <v>14552.93</v>
      </c>
      <c r="H53" s="6">
        <f>ROUND(G53*1.2,2)</f>
        <v>17463.52</v>
      </c>
      <c r="I53" s="6">
        <v>1728.81</v>
      </c>
      <c r="J53" s="5">
        <v>2074.5700000000002</v>
      </c>
      <c r="K53" s="6">
        <v>1770.83</v>
      </c>
      <c r="L53" s="5">
        <v>2125</v>
      </c>
    </row>
    <row r="54" spans="1:12" ht="12.75" hidden="1" customHeight="1">
      <c r="A54" s="45"/>
      <c r="B54" s="47"/>
      <c r="C54" s="44" t="s">
        <v>23</v>
      </c>
      <c r="D54" s="44"/>
      <c r="E54" s="5">
        <f>E45</f>
        <v>227.39</v>
      </c>
      <c r="F54" s="6">
        <f>ROUND(E54*1.2,2)</f>
        <v>272.87</v>
      </c>
      <c r="G54" s="5">
        <v>210.5</v>
      </c>
      <c r="H54" s="6">
        <f>ROUND(G54*1.2,2)</f>
        <v>252.6</v>
      </c>
      <c r="I54" s="6">
        <v>47</v>
      </c>
      <c r="J54" s="5">
        <v>56.4</v>
      </c>
      <c r="K54" s="6">
        <v>50</v>
      </c>
      <c r="L54" s="5">
        <v>60</v>
      </c>
    </row>
    <row r="55" spans="1:12" hidden="1"/>
    <row r="56" spans="1:12">
      <c r="A56" s="25" t="s">
        <v>43</v>
      </c>
      <c r="B56" s="24" t="s">
        <v>45</v>
      </c>
    </row>
    <row r="57" spans="1:12">
      <c r="A57" s="25" t="s">
        <v>44</v>
      </c>
      <c r="B57" s="24" t="s">
        <v>46</v>
      </c>
    </row>
  </sheetData>
  <mergeCells count="85">
    <mergeCell ref="A1:J1"/>
    <mergeCell ref="A3:A5"/>
    <mergeCell ref="B3:B5"/>
    <mergeCell ref="C3:F3"/>
    <mergeCell ref="G3:J3"/>
    <mergeCell ref="C4:D4"/>
    <mergeCell ref="E4:F4"/>
    <mergeCell ref="G4:H4"/>
    <mergeCell ref="I4:J4"/>
    <mergeCell ref="A6:J6"/>
    <mergeCell ref="A8:J8"/>
    <mergeCell ref="B9:B10"/>
    <mergeCell ref="C9:C10"/>
    <mergeCell ref="D9:D10"/>
    <mergeCell ref="E9:E10"/>
    <mergeCell ref="F9:F10"/>
    <mergeCell ref="A11:J11"/>
    <mergeCell ref="B12:B14"/>
    <mergeCell ref="C12:C14"/>
    <mergeCell ref="D12:D14"/>
    <mergeCell ref="E12:E14"/>
    <mergeCell ref="F12:F14"/>
    <mergeCell ref="A17:J17"/>
    <mergeCell ref="B18:B19"/>
    <mergeCell ref="C18:C19"/>
    <mergeCell ref="D18:D19"/>
    <mergeCell ref="E18:E19"/>
    <mergeCell ref="F18:F19"/>
    <mergeCell ref="A21:K21"/>
    <mergeCell ref="A23:A25"/>
    <mergeCell ref="B23:B25"/>
    <mergeCell ref="C23:D25"/>
    <mergeCell ref="E23:H23"/>
    <mergeCell ref="I23:L23"/>
    <mergeCell ref="E24:F24"/>
    <mergeCell ref="G24:H24"/>
    <mergeCell ref="I24:J24"/>
    <mergeCell ref="K24:L24"/>
    <mergeCell ref="A26:L26"/>
    <mergeCell ref="C27:D27"/>
    <mergeCell ref="C29:D29"/>
    <mergeCell ref="A30:L30"/>
    <mergeCell ref="C28:D28"/>
    <mergeCell ref="B27:B28"/>
    <mergeCell ref="A31:A32"/>
    <mergeCell ref="B31:B34"/>
    <mergeCell ref="C31:D31"/>
    <mergeCell ref="C32:D32"/>
    <mergeCell ref="A33:A34"/>
    <mergeCell ref="C33:D33"/>
    <mergeCell ref="C34:D34"/>
    <mergeCell ref="A35:L35"/>
    <mergeCell ref="A36:A37"/>
    <mergeCell ref="B36:B43"/>
    <mergeCell ref="C36:D36"/>
    <mergeCell ref="C37:D37"/>
    <mergeCell ref="A38:A39"/>
    <mergeCell ref="C38:D38"/>
    <mergeCell ref="C39:D39"/>
    <mergeCell ref="A40:A41"/>
    <mergeCell ref="C40:D40"/>
    <mergeCell ref="C41:D41"/>
    <mergeCell ref="A42:A43"/>
    <mergeCell ref="C42:D42"/>
    <mergeCell ref="C43:D43"/>
    <mergeCell ref="B44:B45"/>
    <mergeCell ref="C44:D44"/>
    <mergeCell ref="C45:D45"/>
    <mergeCell ref="A47:K47"/>
    <mergeCell ref="A49:A51"/>
    <mergeCell ref="B49:B51"/>
    <mergeCell ref="C49:D51"/>
    <mergeCell ref="E49:H49"/>
    <mergeCell ref="I49:L49"/>
    <mergeCell ref="E50:F50"/>
    <mergeCell ref="G50:H50"/>
    <mergeCell ref="I50:J50"/>
    <mergeCell ref="K50:L50"/>
    <mergeCell ref="A27:A29"/>
    <mergeCell ref="A52:L52"/>
    <mergeCell ref="A53:A54"/>
    <mergeCell ref="B53:B54"/>
    <mergeCell ref="C53:D53"/>
    <mergeCell ref="C54:D54"/>
    <mergeCell ref="A44:A45"/>
  </mergeCells>
  <pageMargins left="0" right="0" top="0" bottom="0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2023-11-21T04:47:54Z</dcterms:modified>
</cp:coreProperties>
</file>